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3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ar/folders/vs/jsj0ztfs21v1pxhnd7gs3vkr0000gn/T/ch.sudo.cyberduck/editor-ca3558f5-2e02-4912-ad74-e5335e17605e/85cb4d4e05e39221614575380a86e4da/443576049/"/>
    </mc:Choice>
  </mc:AlternateContent>
  <xr:revisionPtr revIDLastSave="0" documentId="13_ncr:1_{C6246C1D-BF09-CD4D-81DE-63E17DF31D69}" xr6:coauthVersionLast="47" xr6:coauthVersionMax="47" xr10:uidLastSave="{00000000-0000-0000-0000-000000000000}"/>
  <bookViews>
    <workbookView xWindow="120" yWindow="500" windowWidth="28680" windowHeight="1646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Q2" i="1" l="1"/>
  <c r="Q3" i="1"/>
  <c r="Q4" i="1"/>
  <c r="Q5" i="1"/>
  <c r="W2" i="1"/>
  <c r="W3" i="1"/>
  <c r="W4" i="1"/>
  <c r="W5" i="1"/>
  <c r="X8" i="3"/>
  <c r="W8" i="3"/>
  <c r="X7" i="3"/>
  <c r="W7" i="3"/>
  <c r="X6" i="3"/>
  <c r="W6" i="3"/>
  <c r="X5" i="3"/>
  <c r="W5" i="3"/>
  <c r="J2" i="1" l="1"/>
  <c r="K2" i="1"/>
  <c r="L2" i="1" s="1"/>
  <c r="J3" i="1"/>
  <c r="K3" i="1"/>
  <c r="L3" i="1" s="1"/>
  <c r="J4" i="1"/>
  <c r="K4" i="1"/>
  <c r="L4" i="1"/>
  <c r="J5" i="1"/>
  <c r="K5" i="1"/>
  <c r="L5" i="1" s="1"/>
  <c r="X4" i="3" l="1"/>
  <c r="W4" i="3"/>
</calcChain>
</file>

<file path=xl/sharedStrings.xml><?xml version="1.0" encoding="utf-8"?>
<sst xmlns="http://schemas.openxmlformats.org/spreadsheetml/2006/main" count="126" uniqueCount="68">
  <si>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</si>
  <si>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</si>
  <si>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</si>
  <si>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</si>
  <si>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</si>
  <si>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</si>
  <si>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</si>
  <si>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</si>
  <si>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</si>
  <si>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</si>
  <si>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</si>
  <si>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</si>
  <si>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</si>
  <si>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</si>
  <si>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</si>
  <si>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</si>
  <si>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</si>
  <si>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</si>
  <si>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</si>
  <si>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</si>
  <si>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</si>
  <si>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</si>
  <si>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</si>
  <si>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</si>
  <si>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</si>
  <si>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</si>
  <si>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</si>
  <si>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</si>
  <si>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</si>
  <si>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</si>
  <si>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</si>
  <si>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</si>
  <si>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</si>
  <si>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</si>
  <si>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</si>
  <si>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</si>
  <si>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</si>
  <si>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</si>
  <si>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34v_LC_HRD</t>
  </si>
  <si>
    <t>35v_LC_HRD</t>
  </si>
  <si>
    <t>36v_LC_HRD</t>
  </si>
  <si>
    <t>37v_LC_HRD</t>
  </si>
  <si>
    <t>Hs_Br1039</t>
  </si>
  <si>
    <t>Hs_Br5854</t>
  </si>
  <si>
    <t>Hs_Br1691</t>
  </si>
  <si>
    <t>Hs_Br2305</t>
  </si>
  <si>
    <t>V13B23-284</t>
  </si>
  <si>
    <t>LC_Left</t>
  </si>
  <si>
    <t>#1 1:15 dilution</t>
  </si>
  <si>
    <t>#2 1:19 dilution</t>
  </si>
  <si>
    <t>#4 1:17 dilution</t>
  </si>
  <si>
    <t>#3 1:17 dilution</t>
  </si>
  <si>
    <t>SI-TT-G1</t>
  </si>
  <si>
    <t>TGTAGTCATT</t>
  </si>
  <si>
    <t>CTTGATCGTA</t>
  </si>
  <si>
    <t>TACGATCAAG</t>
  </si>
  <si>
    <t>SI-TT-H1</t>
  </si>
  <si>
    <t>ACAATGTGAA</t>
  </si>
  <si>
    <t>CGTACCGTTA</t>
  </si>
  <si>
    <t>TAACGGTACG</t>
  </si>
  <si>
    <t>SI-TT-A2</t>
  </si>
  <si>
    <t>GTGGATCAAA</t>
  </si>
  <si>
    <t>GCCAACCCTG</t>
  </si>
  <si>
    <t>CAGGGTTGGC</t>
  </si>
  <si>
    <t>SI-TT-B2</t>
  </si>
  <si>
    <t>TCTACCATTT</t>
  </si>
  <si>
    <t>CGGGAGAGTC</t>
  </si>
  <si>
    <t>GACTCTCCCG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</si>
</sst>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1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3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Alignment="1">
      <alignment horizontal="left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2" fontId="0" fillId="0" borderId="1" xfId="7" applyNumberFormat="1" applyFont="1" applyBorder="1" applyAlignment="1">
      <alignment horizontal="center"/>
    </xf>
    <xf numFmtId="2" fontId="6" fillId="0" borderId="4" xfId="0" applyNumberFormat="1" applyFont="1" applyBorder="1" applyAlignment="1">
      <alignment horizontal="center"/>
    </xf>
    <xf numFmtId="0" fontId="6" fillId="0" borderId="4" xfId="0" applyFont="1" applyBorder="1" applyAlignment="1">
      <alignment horizontal="center"/>
    </xf>
    <xf numFmtId="4" fontId="6" fillId="0" borderId="5" xfId="0" applyNumberFormat="1" applyFont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4" Type="http://schemas.openxmlformats.org/officeDocument/2006/relationships/image" Target="../media/image4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11</xdr:row>
      <xdr:rowOff>76199</xdr:rowOff>
    </xdr:from>
    <xdr:to>
      <xdr:col>2</xdr:col>
      <xdr:colOff>1231901</xdr:colOff>
      <xdr:row>28</xdr:row>
      <xdr:rowOff>10799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35986E9-7F76-0865-D8B3-39B2E37BD8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9444" t="1090" r="19444" b="1013"/>
        <a:stretch/>
      </xdr:blipFill>
      <xdr:spPr>
        <a:xfrm>
          <a:off x="1" y="2743199"/>
          <a:ext cx="3530600" cy="3388999"/>
        </a:xfrm>
        <a:prstGeom prst="rect">
          <a:avLst/>
        </a:prstGeom>
      </xdr:spPr>
    </xdr:pic>
    <xdr:clientData/>
  </xdr:twoCellAnchor>
  <xdr:twoCellAnchor editAs="oneCell">
    <xdr:from>
      <xdr:col>3</xdr:col>
      <xdr:colOff>584200</xdr:colOff>
      <xdr:row>11</xdr:row>
      <xdr:rowOff>63501</xdr:rowOff>
    </xdr:from>
    <xdr:to>
      <xdr:col>7</xdr:col>
      <xdr:colOff>589596</xdr:colOff>
      <xdr:row>28</xdr:row>
      <xdr:rowOff>12701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2D2C50B-9730-2E8E-C6B6-1EAFD72682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6798" t="2728" r="12418" b="1012"/>
        <a:stretch/>
      </xdr:blipFill>
      <xdr:spPr>
        <a:xfrm>
          <a:off x="4152900" y="2730501"/>
          <a:ext cx="3586796" cy="3403599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11</xdr:row>
      <xdr:rowOff>88901</xdr:rowOff>
    </xdr:from>
    <xdr:to>
      <xdr:col>11</xdr:col>
      <xdr:colOff>444500</xdr:colOff>
      <xdr:row>28</xdr:row>
      <xdr:rowOff>43932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1FFA8E0-EF59-CA68-1CCF-7A4739343F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1863" t="2454" r="8333" b="468"/>
        <a:stretch/>
      </xdr:blipFill>
      <xdr:spPr>
        <a:xfrm>
          <a:off x="8166100" y="2755901"/>
          <a:ext cx="3505200" cy="340943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38101</xdr:rowOff>
    </xdr:from>
    <xdr:to>
      <xdr:col>15</xdr:col>
      <xdr:colOff>469900</xdr:colOff>
      <xdr:row>28</xdr:row>
      <xdr:rowOff>45832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6292E4A-1BC9-5E94-B0EE-D0614AC445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4967" t="1363" r="4902" b="2649"/>
        <a:stretch/>
      </xdr:blipFill>
      <xdr:spPr>
        <a:xfrm>
          <a:off x="12077700" y="2705101"/>
          <a:ext cx="3619500" cy="346213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106822</xdr:colOff>
      <xdr:row>6</xdr:row>
      <xdr:rowOff>178038</xdr:rowOff>
    </xdr:from>
    <xdr:to>
      <xdr:col>2</xdr:col>
      <xdr:colOff>545981</xdr:colOff>
      <xdr:row>37</xdr:row>
      <xdr:rowOff>189312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D62835-AE52-E135-CBEB-DB740B356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12429" y="1400561"/>
          <a:ext cx="11560561" cy="626632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358204</xdr:colOff>
      <xdr:row>0</xdr:row>
      <xdr:rowOff>10855</xdr:rowOff>
    </xdr:from>
    <xdr:to>
      <xdr:col>11</xdr:col>
      <xdr:colOff>206240</xdr:colOff>
      <xdr:row>16</xdr:row>
      <xdr:rowOff>130257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8F1F4B-1DC7-2C14-0096-31CD0B7AF0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64" b="46223"/>
        <a:stretch/>
      </xdr:blipFill>
      <xdr:spPr>
        <a:xfrm>
          <a:off x="358204" y="10855"/>
          <a:ext cx="9161369" cy="3864274"/>
        </a:xfrm>
        <a:prstGeom prst="rect">
          <a:avLst/>
        </a:prstGeom>
      </xdr:spPr>
    </xdr:pic>
    <xdr:clientData/>
  </xdr:twoCellAnchor>
  <xdr:twoCellAnchor>
    <xdr:from>
      <xdr:col>2</xdr:col>
      <xdr:colOff>339177</xdr:colOff>
      <xdr:row>0</xdr:row>
      <xdr:rowOff>86836</xdr:rowOff>
    </xdr:from>
    <xdr:to>
      <xdr:col>3</xdr:col>
      <xdr:colOff>781537</xdr:colOff>
      <xdr:row>16</xdr:row>
      <xdr:rowOff>119401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2032510" y="86836"/>
          <a:ext cx="1289027" cy="377743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43419</xdr:colOff>
      <xdr:row>16</xdr:row>
      <xdr:rowOff>173675</xdr:rowOff>
    </xdr:from>
    <xdr:to>
      <xdr:col>4</xdr:col>
      <xdr:colOff>725666</xdr:colOff>
      <xdr:row>27</xdr:row>
      <xdr:rowOff>21709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1CA203-6BF9-654F-B85A-A4BE1D8CFC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6541" t="54375" b="23420"/>
        <a:stretch/>
      </xdr:blipFill>
      <xdr:spPr>
        <a:xfrm>
          <a:off x="43419" y="3918547"/>
          <a:ext cx="4068914" cy="2116666"/>
        </a:xfrm>
        <a:prstGeom prst="rect">
          <a:avLst/>
        </a:prstGeom>
      </xdr:spPr>
    </xdr:pic>
    <xdr:clientData/>
  </xdr:twoCellAnchor>
  <xdr:twoCellAnchor editAs="oneCell">
    <xdr:from>
      <xdr:col>4</xdr:col>
      <xdr:colOff>727911</xdr:colOff>
      <xdr:row>16</xdr:row>
      <xdr:rowOff>43418</xdr:rowOff>
    </xdr:from>
    <xdr:to>
      <xdr:col>9</xdr:col>
      <xdr:colOff>781538</xdr:colOff>
      <xdr:row>28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CCB4BD4-A69B-8345-8537-510EA6B496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947" t="77190" r="65745" b="-1291"/>
        <a:stretch/>
      </xdr:blipFill>
      <xdr:spPr>
        <a:xfrm>
          <a:off x="4114578" y="3788290"/>
          <a:ext cx="4286960" cy="2431454"/>
        </a:xfrm>
        <a:prstGeom prst="rect">
          <a:avLst/>
        </a:prstGeom>
      </xdr:spPr>
    </xdr:pic>
    <xdr:clientData/>
  </xdr:twoCellAnchor>
  <xdr:twoCellAnchor editAs="oneCell">
    <xdr:from>
      <xdr:col>0</xdr:col>
      <xdr:colOff>43418</xdr:colOff>
      <xdr:row>27</xdr:row>
      <xdr:rowOff>76417</xdr:rowOff>
    </xdr:from>
    <xdr:to>
      <xdr:col>10</xdr:col>
      <xdr:colOff>93146</xdr:colOff>
      <xdr:row>38</xdr:row>
      <xdr:rowOff>108982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EAD1C88-94B9-C246-BD9C-D82040F505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3830" t="77190"/>
        <a:stretch/>
      </xdr:blipFill>
      <xdr:spPr>
        <a:xfrm>
          <a:off x="43418" y="6089921"/>
          <a:ext cx="8516395" cy="230119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9770</xdr:colOff>
      <xdr:row>8</xdr:row>
      <xdr:rowOff>185614</xdr:rowOff>
    </xdr:from>
    <xdr:to>
      <xdr:col>10</xdr:col>
      <xdr:colOff>175847</xdr:colOff>
      <xdr:row>33</xdr:row>
      <xdr:rowOff>117231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3D1CB07-F04B-8AC8-D721-4706881181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6" b="23486"/>
        <a:stretch/>
      </xdr:blipFill>
      <xdr:spPr>
        <a:xfrm>
          <a:off x="859693" y="1826845"/>
          <a:ext cx="8440616" cy="5060463"/>
        </a:xfrm>
        <a:prstGeom prst="rect">
          <a:avLst/>
        </a:prstGeom>
      </xdr:spPr>
    </xdr:pic>
    <xdr:clientData/>
  </xdr:twoCellAnchor>
  <xdr:twoCellAnchor>
    <xdr:from>
      <xdr:col>1</xdr:col>
      <xdr:colOff>956569</xdr:colOff>
      <xdr:row>8</xdr:row>
      <xdr:rowOff>104208</xdr:rowOff>
    </xdr:from>
    <xdr:to>
      <xdr:col>2</xdr:col>
      <xdr:colOff>693615</xdr:colOff>
      <xdr:row>26</xdr:row>
      <xdr:rowOff>78154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DAD3220-08F1-2347-A4CE-892F1A1E7396}"/>
            </a:ext>
          </a:extLst>
        </xdr:cNvPr>
        <xdr:cNvSpPr/>
      </xdr:nvSpPr>
      <xdr:spPr>
        <a:xfrm>
          <a:off x="1806492" y="1745439"/>
          <a:ext cx="1212200" cy="366671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58616</xdr:colOff>
      <xdr:row>33</xdr:row>
      <xdr:rowOff>205152</xdr:rowOff>
    </xdr:from>
    <xdr:to>
      <xdr:col>3</xdr:col>
      <xdr:colOff>758041</xdr:colOff>
      <xdr:row>41</xdr:row>
      <xdr:rowOff>107460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C4B9D52-5C18-B944-8C22-4B0CD5222B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0" t="77608" r="65961" b="531"/>
        <a:stretch/>
      </xdr:blipFill>
      <xdr:spPr>
        <a:xfrm>
          <a:off x="908539" y="6975229"/>
          <a:ext cx="3024502" cy="15435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2"/>
  <sheetViews>
    <sheetView tabSelected="1" zoomScale="96" zoomScaleNormal="96" workbookViewId="0">
      <pane ySplit="1" topLeftCell="A2" activePane="bottomLeft" state="frozen"/>
      <selection pane="bottomLeft" activeCell="C8" sqref="C8"/>
    </sheetView>
  </sheetViews>
  <sheetFormatPr baseColWidth="10" defaultColWidth="11.1640625" defaultRowHeight="16" x14ac:dyDescent="0.2"/>
  <cols>
    <col min="1" max="1" width="18.1640625" style="9" customWidth="1"/>
    <col min="2" max="2" width="12" style="9" bestFit="1" customWidth="1"/>
    <col min="3" max="3" width="16.6640625" style="9" bestFit="1" customWidth="1"/>
    <col min="4" max="4" width="12.6640625" style="9" customWidth="1"/>
    <col min="5" max="5" width="11.33203125" style="9" bestFit="1" customWidth="1"/>
    <col min="6" max="6" width="8.1640625" style="9" customWidth="1"/>
    <col min="7" max="7" width="14.83203125" style="9" customWidth="1"/>
    <col min="8" max="8" width="13.1640625" style="9" customWidth="1"/>
    <col min="9" max="10" width="13.1640625" style="11" customWidth="1"/>
    <col min="11" max="11" width="14" style="9" customWidth="1"/>
    <col min="12" max="12" width="11.1640625" style="11"/>
    <col min="13" max="13" width="12.1640625" style="9" bestFit="1" customWidth="1"/>
    <col min="14" max="14" width="16.83203125" style="9" customWidth="1"/>
    <col min="15" max="15" width="12.33203125" style="9" customWidth="1"/>
    <col min="16" max="16" width="15.5" style="9" customWidth="1"/>
    <col min="17" max="17" width="16.83203125" style="9" customWidth="1"/>
    <col min="18" max="18" width="11.1640625" style="9"/>
    <col min="19" max="19" width="14.83203125" style="9" customWidth="1"/>
    <col min="20" max="20" width="21.33203125" style="9" customWidth="1"/>
    <col min="21" max="21" width="20.33203125" style="9" customWidth="1"/>
    <col min="22" max="22" width="15.83203125" style="9" customWidth="1"/>
    <col min="23" max="23" width="15.1640625" style="9" customWidth="1"/>
    <col min="24" max="16384" width="11.1640625" style="9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32</v>
      </c>
      <c r="I1" s="7" t="s">
        <v>37</v>
      </c>
      <c r="J1" s="7" t="s">
        <v>35</v>
      </c>
      <c r="K1" s="5" t="s">
        <v>33</v>
      </c>
      <c r="L1" s="7" t="s">
        <v>11</v>
      </c>
      <c r="M1" s="5" t="s">
        <v>12</v>
      </c>
      <c r="N1" s="5" t="s">
        <v>17</v>
      </c>
      <c r="O1" s="5" t="s">
        <v>34</v>
      </c>
      <c r="P1" s="5" t="s">
        <v>37</v>
      </c>
      <c r="Q1" s="5" t="s">
        <v>36</v>
      </c>
      <c r="R1" s="12" t="s">
        <v>13</v>
      </c>
      <c r="S1" s="12" t="s">
        <v>14</v>
      </c>
      <c r="T1" s="12" t="s">
        <v>15</v>
      </c>
      <c r="U1" s="12" t="s">
        <v>16</v>
      </c>
      <c r="V1" s="5" t="s">
        <v>18</v>
      </c>
      <c r="W1" s="5" t="s">
        <v>19</v>
      </c>
    </row>
    <row r="2" spans="1:28" x14ac:dyDescent="0.2">
      <c r="A2" s="2" t="s">
        <v>38</v>
      </c>
      <c r="B2" s="2" t="s">
        <v>47</v>
      </c>
      <c r="C2" s="6" t="s">
        <v>42</v>
      </c>
      <c r="D2" s="2" t="s">
        <v>46</v>
      </c>
      <c r="E2" s="2" t="s">
        <v>5</v>
      </c>
      <c r="F2" s="3">
        <v>18.559999999999999</v>
      </c>
      <c r="G2" s="2">
        <v>19</v>
      </c>
      <c r="H2" s="2">
        <v>771.58</v>
      </c>
      <c r="I2" s="3">
        <v>11</v>
      </c>
      <c r="J2" s="18">
        <f t="shared" ref="J2:J5" si="0">H2*I2</f>
        <v>8487.380000000001</v>
      </c>
      <c r="K2" s="18">
        <f t="shared" ref="K2:K5" si="1">(H2*I2*40)/1000</f>
        <v>339.49520000000007</v>
      </c>
      <c r="L2" s="18">
        <f t="shared" ref="L2:L5" si="2">0.25*K2</f>
        <v>84.873800000000017</v>
      </c>
      <c r="M2" s="2">
        <v>16</v>
      </c>
      <c r="N2" s="8">
        <v>445</v>
      </c>
      <c r="O2" s="2">
        <v>2401.02</v>
      </c>
      <c r="P2" s="3">
        <v>15</v>
      </c>
      <c r="Q2" s="20">
        <f t="shared" ref="Q2:Q5" si="3">O2*P2</f>
        <v>36015.300000000003</v>
      </c>
      <c r="R2" s="2" t="s">
        <v>52</v>
      </c>
      <c r="S2" s="2" t="s">
        <v>53</v>
      </c>
      <c r="T2" s="2" t="s">
        <v>54</v>
      </c>
      <c r="U2" s="2" t="s">
        <v>55</v>
      </c>
      <c r="V2" s="2">
        <v>80</v>
      </c>
      <c r="W2" s="19">
        <f t="shared" ref="W2:W5" si="4">((V2/100)*5000*60000)</f>
        <v>240000000</v>
      </c>
      <c r="X2"/>
      <c r="Y2"/>
      <c r="AA2" s="10"/>
      <c r="AB2" s="10"/>
    </row>
    <row r="3" spans="1:28" x14ac:dyDescent="0.2">
      <c r="A3" s="2" t="s">
        <v>39</v>
      </c>
      <c r="B3" s="2" t="s">
        <v>47</v>
      </c>
      <c r="C3" s="6" t="s">
        <v>43</v>
      </c>
      <c r="D3" s="2" t="s">
        <v>46</v>
      </c>
      <c r="E3" s="2" t="s">
        <v>6</v>
      </c>
      <c r="F3" s="3">
        <v>17.96</v>
      </c>
      <c r="G3" s="2">
        <v>18</v>
      </c>
      <c r="H3" s="2">
        <v>645.63</v>
      </c>
      <c r="I3" s="3">
        <v>7</v>
      </c>
      <c r="J3" s="18">
        <f t="shared" si="0"/>
        <v>4519.41</v>
      </c>
      <c r="K3" s="18">
        <f t="shared" si="1"/>
        <v>180.7764</v>
      </c>
      <c r="L3" s="18">
        <f t="shared" si="2"/>
        <v>45.194099999999999</v>
      </c>
      <c r="M3" s="2">
        <v>17</v>
      </c>
      <c r="N3" s="8">
        <v>417</v>
      </c>
      <c r="O3" s="2">
        <v>1958.12</v>
      </c>
      <c r="P3" s="3">
        <v>19</v>
      </c>
      <c r="Q3" s="20">
        <f t="shared" si="3"/>
        <v>37204.28</v>
      </c>
      <c r="R3" s="2" t="s">
        <v>56</v>
      </c>
      <c r="S3" s="2" t="s">
        <v>57</v>
      </c>
      <c r="T3" s="2" t="s">
        <v>58</v>
      </c>
      <c r="U3" s="2" t="s">
        <v>59</v>
      </c>
      <c r="V3" s="2">
        <v>65</v>
      </c>
      <c r="W3" s="19">
        <f t="shared" si="4"/>
        <v>195000000</v>
      </c>
      <c r="X3"/>
      <c r="Y3"/>
      <c r="AA3" s="10"/>
      <c r="AB3" s="10"/>
    </row>
    <row r="4" spans="1:28" x14ac:dyDescent="0.2">
      <c r="A4" s="2" t="s">
        <v>40</v>
      </c>
      <c r="B4" s="2" t="s">
        <v>47</v>
      </c>
      <c r="C4" s="6" t="s">
        <v>44</v>
      </c>
      <c r="D4" s="2" t="s">
        <v>46</v>
      </c>
      <c r="E4" s="2" t="s">
        <v>7</v>
      </c>
      <c r="F4" s="3">
        <v>18.36</v>
      </c>
      <c r="G4" s="2">
        <v>18</v>
      </c>
      <c r="H4" s="2">
        <v>1000.52</v>
      </c>
      <c r="I4" s="3">
        <v>5</v>
      </c>
      <c r="J4" s="18">
        <f t="shared" si="0"/>
        <v>5002.6000000000004</v>
      </c>
      <c r="K4" s="18">
        <f t="shared" si="1"/>
        <v>200.10400000000001</v>
      </c>
      <c r="L4" s="18">
        <f t="shared" si="2"/>
        <v>50.026000000000003</v>
      </c>
      <c r="M4" s="2">
        <v>17</v>
      </c>
      <c r="N4" s="8">
        <v>441</v>
      </c>
      <c r="O4" s="2">
        <v>2144.98</v>
      </c>
      <c r="P4" s="3">
        <v>17</v>
      </c>
      <c r="Q4" s="20">
        <f t="shared" si="3"/>
        <v>36464.660000000003</v>
      </c>
      <c r="R4" s="2" t="s">
        <v>60</v>
      </c>
      <c r="S4" s="2" t="s">
        <v>61</v>
      </c>
      <c r="T4" s="2" t="s">
        <v>62</v>
      </c>
      <c r="U4" s="2" t="s">
        <v>63</v>
      </c>
      <c r="V4" s="2">
        <v>60</v>
      </c>
      <c r="W4" s="19">
        <f t="shared" si="4"/>
        <v>180000000</v>
      </c>
      <c r="X4"/>
      <c r="Y4"/>
      <c r="AA4" s="10"/>
      <c r="AB4" s="10"/>
    </row>
    <row r="5" spans="1:28" x14ac:dyDescent="0.2">
      <c r="A5" s="2" t="s">
        <v>41</v>
      </c>
      <c r="B5" s="2" t="s">
        <v>47</v>
      </c>
      <c r="C5" s="6" t="s">
        <v>45</v>
      </c>
      <c r="D5" s="2" t="s">
        <v>46</v>
      </c>
      <c r="E5" s="2" t="s">
        <v>8</v>
      </c>
      <c r="F5" s="2">
        <v>18.760000000000002</v>
      </c>
      <c r="G5" s="2">
        <v>19</v>
      </c>
      <c r="H5" s="2">
        <v>1235.23</v>
      </c>
      <c r="I5" s="3">
        <v>7</v>
      </c>
      <c r="J5" s="18">
        <f t="shared" si="0"/>
        <v>8646.61</v>
      </c>
      <c r="K5" s="18">
        <f t="shared" si="1"/>
        <v>345.86440000000005</v>
      </c>
      <c r="L5" s="18">
        <f t="shared" si="2"/>
        <v>86.466100000000012</v>
      </c>
      <c r="M5" s="2">
        <v>16</v>
      </c>
      <c r="N5" s="2">
        <v>436</v>
      </c>
      <c r="O5" s="2">
        <v>1971.55</v>
      </c>
      <c r="P5" s="17">
        <v>17</v>
      </c>
      <c r="Q5" s="20">
        <f t="shared" si="3"/>
        <v>33516.35</v>
      </c>
      <c r="R5" s="2" t="s">
        <v>64</v>
      </c>
      <c r="S5" s="2" t="s">
        <v>65</v>
      </c>
      <c r="T5" s="2" t="s">
        <v>66</v>
      </c>
      <c r="U5" s="2" t="s">
        <v>67</v>
      </c>
      <c r="V5" s="2">
        <v>85</v>
      </c>
      <c r="W5" s="19">
        <f t="shared" si="4"/>
        <v>255000000</v>
      </c>
    </row>
    <row r="6" spans="1:28" x14ac:dyDescent="0.2">
      <c r="D6" s="10"/>
    </row>
    <row r="11" spans="1:28" x14ac:dyDescent="0.2">
      <c r="A11" s="2" t="s">
        <v>38</v>
      </c>
      <c r="E11" s="6" t="s">
        <v>39</v>
      </c>
      <c r="I11" s="6" t="s">
        <v>40</v>
      </c>
      <c r="M11" s="2" t="s">
        <v>41</v>
      </c>
    </row>
    <row r="152" ht="17" customHeight="1" x14ac:dyDescent="0.2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topLeftCell="B1" zoomScale="107" zoomScaleNormal="107" workbookViewId="0">
      <selection activeCell="D15" sqref="D15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2" t="s">
        <v>20</v>
      </c>
      <c r="B1" s="12" t="s">
        <v>21</v>
      </c>
      <c r="C1" s="12" t="s">
        <v>22</v>
      </c>
      <c r="D1" s="13" t="s">
        <v>23</v>
      </c>
    </row>
    <row r="2" spans="1:4" x14ac:dyDescent="0.2">
      <c r="A2" s="2" t="s">
        <v>5</v>
      </c>
      <c r="B2" s="2" t="s">
        <v>38</v>
      </c>
      <c r="C2" s="3">
        <v>18.559999999999999</v>
      </c>
      <c r="D2" s="2" t="s">
        <v>27</v>
      </c>
    </row>
    <row r="3" spans="1:4" x14ac:dyDescent="0.2">
      <c r="A3" s="2" t="s">
        <v>6</v>
      </c>
      <c r="B3" s="2" t="s">
        <v>39</v>
      </c>
      <c r="C3" s="3">
        <v>17.96</v>
      </c>
      <c r="D3" s="2" t="s">
        <v>27</v>
      </c>
    </row>
    <row r="4" spans="1:4" x14ac:dyDescent="0.2">
      <c r="A4" s="2" t="s">
        <v>7</v>
      </c>
      <c r="B4" s="2" t="s">
        <v>40</v>
      </c>
      <c r="C4" s="3">
        <v>18.36</v>
      </c>
      <c r="D4" s="2" t="s">
        <v>27</v>
      </c>
    </row>
    <row r="5" spans="1:4" x14ac:dyDescent="0.2">
      <c r="A5" s="2" t="s">
        <v>8</v>
      </c>
      <c r="B5" s="2" t="s">
        <v>41</v>
      </c>
      <c r="C5" s="2">
        <v>18.760000000000002</v>
      </c>
      <c r="D5" s="2" t="s">
        <v>27</v>
      </c>
    </row>
    <row r="6" spans="1:4" x14ac:dyDescent="0.2">
      <c r="A6" s="2" t="s">
        <v>24</v>
      </c>
      <c r="B6" s="2" t="s">
        <v>26</v>
      </c>
      <c r="C6" s="2" t="s">
        <v>25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topLeftCell="L1" zoomScale="117" zoomScaleNormal="117" workbookViewId="0">
      <selection activeCell="N34" sqref="N34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17" max="17" width="13" bestFit="1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32</v>
      </c>
      <c r="V3" s="7" t="s">
        <v>37</v>
      </c>
      <c r="W3" s="7" t="s">
        <v>35</v>
      </c>
      <c r="X3" s="5" t="s">
        <v>33</v>
      </c>
    </row>
    <row r="4" spans="14:24" x14ac:dyDescent="0.2">
      <c r="N4" s="15" t="s">
        <v>31</v>
      </c>
      <c r="O4" s="15" t="s">
        <v>29</v>
      </c>
      <c r="P4" s="15" t="s">
        <v>30</v>
      </c>
      <c r="Q4" s="15" t="s">
        <v>28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2">
      <c r="N5" s="2" t="s">
        <v>38</v>
      </c>
      <c r="O5" s="2" t="s">
        <v>47</v>
      </c>
      <c r="P5" s="6" t="s">
        <v>42</v>
      </c>
      <c r="Q5" s="2" t="s">
        <v>46</v>
      </c>
      <c r="R5" s="2" t="s">
        <v>5</v>
      </c>
      <c r="S5" s="3">
        <v>18.559999999999999</v>
      </c>
      <c r="T5" s="2">
        <v>19</v>
      </c>
      <c r="U5" s="2">
        <v>771.58</v>
      </c>
      <c r="V5" s="3">
        <v>11</v>
      </c>
      <c r="W5" s="18">
        <f t="shared" ref="W5:W8" si="0">U5*V5</f>
        <v>8487.380000000001</v>
      </c>
      <c r="X5" s="18">
        <f t="shared" ref="X5:X8" si="1">(U5*V5*40)/1000</f>
        <v>339.49520000000007</v>
      </c>
    </row>
    <row r="6" spans="14:24" x14ac:dyDescent="0.2">
      <c r="N6" s="2" t="s">
        <v>39</v>
      </c>
      <c r="O6" s="2" t="s">
        <v>47</v>
      </c>
      <c r="P6" s="6" t="s">
        <v>43</v>
      </c>
      <c r="Q6" s="2" t="s">
        <v>46</v>
      </c>
      <c r="R6" s="2" t="s">
        <v>6</v>
      </c>
      <c r="S6" s="3">
        <v>17.96</v>
      </c>
      <c r="T6" s="2">
        <v>18</v>
      </c>
      <c r="U6" s="2">
        <v>645.63</v>
      </c>
      <c r="V6" s="3">
        <v>7</v>
      </c>
      <c r="W6" s="18">
        <f t="shared" si="0"/>
        <v>4519.41</v>
      </c>
      <c r="X6" s="18">
        <f t="shared" si="1"/>
        <v>180.7764</v>
      </c>
    </row>
    <row r="7" spans="14:24" x14ac:dyDescent="0.2">
      <c r="N7" s="2" t="s">
        <v>40</v>
      </c>
      <c r="O7" s="2" t="s">
        <v>47</v>
      </c>
      <c r="P7" s="6" t="s">
        <v>44</v>
      </c>
      <c r="Q7" s="2" t="s">
        <v>46</v>
      </c>
      <c r="R7" s="2" t="s">
        <v>7</v>
      </c>
      <c r="S7" s="3">
        <v>18.36</v>
      </c>
      <c r="T7" s="2">
        <v>18</v>
      </c>
      <c r="U7" s="2">
        <v>1000.52</v>
      </c>
      <c r="V7" s="3">
        <v>5</v>
      </c>
      <c r="W7" s="18">
        <f t="shared" si="0"/>
        <v>5002.6000000000004</v>
      </c>
      <c r="X7" s="18">
        <f t="shared" si="1"/>
        <v>200.10400000000001</v>
      </c>
    </row>
    <row r="8" spans="14:24" x14ac:dyDescent="0.2">
      <c r="N8" s="2" t="s">
        <v>41</v>
      </c>
      <c r="O8" s="2" t="s">
        <v>47</v>
      </c>
      <c r="P8" s="6" t="s">
        <v>45</v>
      </c>
      <c r="Q8" s="2" t="s">
        <v>46</v>
      </c>
      <c r="R8" s="2" t="s">
        <v>8</v>
      </c>
      <c r="S8" s="2">
        <v>18.760000000000002</v>
      </c>
      <c r="T8" s="2">
        <v>19</v>
      </c>
      <c r="U8" s="2">
        <v>1235.23</v>
      </c>
      <c r="V8" s="3">
        <v>7</v>
      </c>
      <c r="W8" s="18">
        <f t="shared" si="0"/>
        <v>8646.61</v>
      </c>
      <c r="X8" s="18">
        <f t="shared" si="1"/>
        <v>345.86440000000005</v>
      </c>
    </row>
    <row r="11" spans="14:24" x14ac:dyDescent="0.2">
      <c r="N11" s="14"/>
    </row>
    <row r="28" spans="21:21" x14ac:dyDescent="0.2">
      <c r="U28" s="9"/>
    </row>
    <row r="29" spans="21:21" x14ac:dyDescent="0.2">
      <c r="U29" s="9"/>
    </row>
    <row r="30" spans="21:21" x14ac:dyDescent="0.2">
      <c r="U30" s="9"/>
    </row>
    <row r="31" spans="21:21" x14ac:dyDescent="0.2">
      <c r="U31" s="9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C8"/>
  <sheetViews>
    <sheetView zoomScale="130" zoomScaleNormal="130" workbookViewId="0">
      <selection activeCell="F5" sqref="F5"/>
    </sheetView>
  </sheetViews>
  <sheetFormatPr baseColWidth="10" defaultColWidth="11.1640625" defaultRowHeight="16" x14ac:dyDescent="0.2"/>
  <cols>
    <col min="2" max="2" width="19.33203125" bestFit="1" customWidth="1"/>
  </cols>
  <sheetData>
    <row r="5" spans="2:3" x14ac:dyDescent="0.2">
      <c r="B5" s="2" t="s">
        <v>38</v>
      </c>
      <c r="C5" t="s">
        <v>48</v>
      </c>
    </row>
    <row r="6" spans="2:3" x14ac:dyDescent="0.2">
      <c r="B6" s="2" t="s">
        <v>39</v>
      </c>
      <c r="C6" t="s">
        <v>49</v>
      </c>
    </row>
    <row r="7" spans="2:3" x14ac:dyDescent="0.2">
      <c r="B7" s="2" t="s">
        <v>40</v>
      </c>
      <c r="C7" t="s">
        <v>51</v>
      </c>
    </row>
    <row r="8" spans="2:3" x14ac:dyDescent="0.2">
      <c r="B8" s="2" t="s">
        <v>41</v>
      </c>
      <c r="C8" t="s">
        <v>50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Heena Divecha</cp:lastModifiedBy>
  <cp:lastPrinted>2021-11-03T13:38:35Z</cp:lastPrinted>
  <dcterms:created xsi:type="dcterms:W3CDTF">2020-07-21T18:20:54Z</dcterms:created>
  <dcterms:modified xsi:type="dcterms:W3CDTF">2024-04-09T17:26:10Z</dcterms:modified>
</cp:coreProperties>
</file>